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Contratado X Realizado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<sst xmlns="http://schemas.openxmlformats.org/spreadsheetml/2006/main" count="22" uniqueCount="22">
  <si>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AME Maria Zélia</t>
  </si>
  <si>
    <t>CAPS Itapeva</t>
  </si>
  <si>
    <t>AME Psiquiatria - Vila Maria</t>
  </si>
  <si>
    <t>TOTAL</t>
  </si>
  <si>
    <t>DATA REGLAB</t>
  </si>
  <si>
    <t>AE - Santa Cruz</t>
  </si>
  <si>
    <t>AE - Vila Mariana</t>
  </si>
  <si>
    <t>Hosp Arnaldo Pezzuti</t>
  </si>
  <si>
    <t>Hosp Brigadeiro</t>
  </si>
  <si>
    <t>Hosp Estadual de Diadema</t>
  </si>
  <si>
    <t>Hosp Ferraz de Vasconcelos</t>
  </si>
  <si>
    <t>Hosp Pirajussara</t>
  </si>
  <si>
    <t>Hosp Padre Bento</t>
  </si>
  <si>
    <t>Hospital Luzia de Pinho Melo</t>
  </si>
  <si>
    <t>AME Mogi das Cruzes</t>
  </si>
  <si>
    <t>AME Taboão</t>
  </si>
  <si>
    <t>EXAMES</t>
  </si>
  <si>
    <t>Fonte: Sistema de Gestão em Saúde - REGLAB Relatório de Acompanhamento</t>
  </si>
  <si>
    <t xml:space="preserve">            Centro Estadual de Análises Clínicas da Zona Leste
               OSS/SPDM – Associação Paulista para o Desenvolvimento da Medicina</t>
  </si>
  <si>
    <t>Total Realizado</t>
  </si>
  <si>
    <t>Contratado Volume</t>
  </si>
  <si>
    <t>Contratado X Realizado - Ano 2014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</si>
</sst>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.00"/>
    <numFmt numFmtId="173" formatCode="&quot;R$ &quot;#,##0.00"/>
    <numFmt numFmtId="174" formatCode="&quot;R$ &quot;#,##0.00_);&quot;(R$ &quot;#,##0.00\)"/>
    <numFmt numFmtId="175" formatCode="&quot;R$ &quot;#,##0.00;[Red]&quot;R$ &quot;#,##0.00"/>
    <numFmt numFmtId="176" formatCode="#,##0;[Red]#,##0"/>
    <numFmt numFmtId="177" formatCode="0.0%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#,##0.000"/>
    <numFmt numFmtId="189" formatCode="#,##0.0000"/>
    <numFmt numFmtId="190" formatCode="#,##0.00000"/>
    <numFmt numFmtId="191" formatCode="0.0"/>
    <numFmt numFmtId="192" formatCode="#,##0.000000"/>
    <numFmt numFmtId="193" formatCode="&quot;Ativado&quot;;&quot;Ativado&quot;;&quot;Desativado&quot;"/>
    <numFmt numFmtId="194" formatCode="[$-416]dddd\,\ d&quot; de &quot;mmmm&quot; de &quot;yyyy"/>
    <numFmt numFmtId="195" formatCode="_(* #,##0.0_);_(* \(#,##0.0\);_(* &quot;-&quot;??_);_(@_)"/>
    <numFmt numFmtId="196" formatCode="_(* #,##0_);_(* \(#,##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3" fillId="30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2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24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3" fontId="2" fillId="0" borderId="12" xfId="0" applyNumberFormat="1" applyFont="1" applyBorder="1" applyAlignment="1">
      <alignment/>
    </xf>
    <xf numFmtId="0" fontId="3" fillId="16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3" fillId="16" borderId="13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561975</xdr:colOff>
      <xdr:row>0</xdr:row>
      <xdr:rowOff>447675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2" max="2" width="25.7109375" style="0" customWidth="1"/>
    <col min="3" max="3" width="14.7109375" style="0" customWidth="1"/>
    <col min="4" max="4" width="14.00390625" style="0" customWidth="1"/>
  </cols>
  <sheetData>
    <row r="1" spans="1:5" ht="49.5" customHeight="1" thickBot="1">
      <c r="A1" s="13" t="s">
        <v>18</v>
      </c>
      <c r="B1" s="13"/>
      <c r="C1" s="13"/>
      <c r="D1" s="13"/>
      <c r="E1" s="13"/>
    </row>
    <row r="2" spans="2:4" ht="13.5" thickBot="1">
      <c r="B2" s="9" t="s">
        <v>4</v>
      </c>
      <c r="C2" s="11" t="s">
        <v>21</v>
      </c>
      <c r="D2" s="12"/>
    </row>
    <row r="3" spans="2:4" ht="24.75" thickBot="1">
      <c r="B3" s="2" t="s">
        <v>16</v>
      </c>
      <c r="C3" s="3" t="s">
        <v>20</v>
      </c>
      <c r="D3" s="3" t="s">
        <v>19</v>
      </c>
    </row>
    <row r="4" spans="1:4" ht="13.5" thickBot="1">
      <c r="A4" s="1"/>
      <c r="B4" s="7" t="s">
        <v>5</v>
      </c>
      <c r="C4" s="4">
        <f>5890*7+17813*5</f>
        <v>130295</v>
      </c>
      <c r="D4" s="8">
        <v>141400</v>
      </c>
    </row>
    <row r="5" spans="1:4" ht="13.5" thickBot="1">
      <c r="A5" s="1"/>
      <c r="B5" s="7" t="s">
        <v>6</v>
      </c>
      <c r="C5" s="4">
        <f>11923*7</f>
        <v>83461</v>
      </c>
      <c r="D5" s="8">
        <v>23220</v>
      </c>
    </row>
    <row r="6" spans="1:4" ht="13.5" thickBot="1">
      <c r="A6" s="1"/>
      <c r="B6" s="7" t="s">
        <v>0</v>
      </c>
      <c r="C6" s="4">
        <f>24486*12</f>
        <v>293832</v>
      </c>
      <c r="D6" s="8">
        <v>202881</v>
      </c>
    </row>
    <row r="7" spans="1:4" ht="13.5" thickBot="1">
      <c r="A7" s="1"/>
      <c r="B7" s="7" t="s">
        <v>14</v>
      </c>
      <c r="C7" s="4">
        <f>8158*12</f>
        <v>97896</v>
      </c>
      <c r="D7" s="8">
        <v>76057</v>
      </c>
    </row>
    <row r="8" spans="1:4" ht="13.5" thickBot="1">
      <c r="A8" s="1"/>
      <c r="B8" s="7" t="s">
        <v>15</v>
      </c>
      <c r="C8" s="4">
        <f>14183*12</f>
        <v>170196</v>
      </c>
      <c r="D8" s="8">
        <v>75158</v>
      </c>
    </row>
    <row r="9" spans="1:4" ht="13.5" thickBot="1">
      <c r="A9" s="1"/>
      <c r="B9" s="7" t="s">
        <v>2</v>
      </c>
      <c r="C9" s="4">
        <f>3581*12</f>
        <v>42972</v>
      </c>
      <c r="D9" s="8">
        <v>50130</v>
      </c>
    </row>
    <row r="10" spans="1:4" ht="13.5" thickBot="1">
      <c r="A10" s="1"/>
      <c r="B10" s="7" t="s">
        <v>1</v>
      </c>
      <c r="C10" s="5">
        <f>605*12</f>
        <v>7260</v>
      </c>
      <c r="D10" s="8">
        <v>6186</v>
      </c>
    </row>
    <row r="11" spans="1:4" ht="13.5" thickBot="1">
      <c r="A11" s="1"/>
      <c r="B11" s="7" t="s">
        <v>7</v>
      </c>
      <c r="C11" s="4">
        <f>3187*12</f>
        <v>38244</v>
      </c>
      <c r="D11" s="8">
        <v>49599</v>
      </c>
    </row>
    <row r="12" spans="1:4" ht="13.5" thickBot="1">
      <c r="A12" s="1"/>
      <c r="B12" s="7" t="s">
        <v>8</v>
      </c>
      <c r="C12" s="4">
        <f>99310*12</f>
        <v>1191720</v>
      </c>
      <c r="D12" s="8">
        <v>1038208</v>
      </c>
    </row>
    <row r="13" spans="1:4" ht="13.5" thickBot="1">
      <c r="A13" s="1"/>
      <c r="B13" s="7" t="s">
        <v>9</v>
      </c>
      <c r="C13" s="4">
        <f>34838*12</f>
        <v>418056</v>
      </c>
      <c r="D13" s="8">
        <v>353430</v>
      </c>
    </row>
    <row r="14" spans="1:4" ht="13.5" thickBot="1">
      <c r="A14" s="1"/>
      <c r="B14" s="7" t="s">
        <v>10</v>
      </c>
      <c r="C14" s="4">
        <f>40431*12</f>
        <v>485172</v>
      </c>
      <c r="D14" s="8">
        <v>331978</v>
      </c>
    </row>
    <row r="15" spans="1:4" ht="13.5" thickBot="1">
      <c r="A15" s="1"/>
      <c r="B15" s="7" t="s">
        <v>13</v>
      </c>
      <c r="C15" s="4">
        <f>81164*12</f>
        <v>973968</v>
      </c>
      <c r="D15" s="8">
        <v>878618</v>
      </c>
    </row>
    <row r="16" spans="1:4" ht="13.5" thickBot="1">
      <c r="A16" s="1"/>
      <c r="B16" s="7" t="s">
        <v>12</v>
      </c>
      <c r="C16" s="4">
        <f>18296*12</f>
        <v>219552</v>
      </c>
      <c r="D16" s="8">
        <v>196952</v>
      </c>
    </row>
    <row r="17" spans="1:4" ht="13.5" thickBot="1">
      <c r="A17" s="1"/>
      <c r="B17" s="7" t="s">
        <v>11</v>
      </c>
      <c r="C17" s="4">
        <f>132646*12</f>
        <v>1591752</v>
      </c>
      <c r="D17" s="8">
        <v>2212763</v>
      </c>
    </row>
    <row r="18" spans="1:4" ht="13.5" thickBot="1">
      <c r="A18" s="1"/>
      <c r="B18" s="2" t="s">
        <v>3</v>
      </c>
      <c r="C18" s="6">
        <f>SUM(C4:C17)</f>
        <v>5744376</v>
      </c>
      <c r="D18" s="8">
        <f>SUM(D4:D17)</f>
        <v>5636580</v>
      </c>
    </row>
    <row r="20" ht="12.75">
      <c r="B20" s="10" t="s">
        <v>17</v>
      </c>
    </row>
  </sheetData>
  <sheetProtection/>
  <mergeCells count="2">
    <mergeCell ref="C2:D2"/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Fernando Haigag Djabraian</dc:creator>
  <cp:keywords/>
  <dc:description/>
  <cp:lastModifiedBy>Diana Aparecida Dias Lopes</cp:lastModifiedBy>
  <cp:lastPrinted>2018-10-02T20:05:47Z</cp:lastPrinted>
  <dcterms:created xsi:type="dcterms:W3CDTF">2011-09-20T13:47:32Z</dcterms:created>
  <dcterms:modified xsi:type="dcterms:W3CDTF">2018-10-02T20:12:14Z</dcterms:modified>
  <cp:category/>
  <cp:version/>
  <cp:contentType/>
  <cp:contentStatus/>
</cp:coreProperties>
</file>