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ontratado X Realizad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<sst xmlns="http://schemas.openxmlformats.org/spreadsheetml/2006/main" count="22" uniqueCount="22">
  <si>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UNIDADE</t>
  </si>
  <si>
    <t>AME Maria Zélia</t>
  </si>
  <si>
    <t>CAPS Itapeva</t>
  </si>
  <si>
    <t>AME Psiquiatria - Vila Maria</t>
  </si>
  <si>
    <t>TOTAL</t>
  </si>
  <si>
    <t>DATA REGLAB</t>
  </si>
  <si>
    <t>AE - Santa Cruz</t>
  </si>
  <si>
    <t>Hosp Arnaldo Pezzuti</t>
  </si>
  <si>
    <t>Hosp Brigadeiro</t>
  </si>
  <si>
    <t>Hosp Estadual de Diadema</t>
  </si>
  <si>
    <t>Hosp Ferraz de Vasconcelos</t>
  </si>
  <si>
    <t>Hosp Pirajussara</t>
  </si>
  <si>
    <t>Hosp Padre Bento</t>
  </si>
  <si>
    <t>Hospital Luzia de Pinho Melo</t>
  </si>
  <si>
    <t>AME Mogi das Cruzes</t>
  </si>
  <si>
    <t>AME Taboão</t>
  </si>
  <si>
    <t>Ame Bourroul</t>
  </si>
  <si>
    <t>Fonte: Sistema de Gestão em Saúde - REGLAB Relatório de Acompanhamento</t>
  </si>
  <si>
    <t xml:space="preserve">            Centro Estadual de Análises Clínicas da Zona Leste
               OSS/SPDM – Associação Paulista para o Desenvolvimento da Medicina</t>
  </si>
  <si>
    <t>Contratado Volume</t>
  </si>
  <si>
    <t>Realizado Total</t>
  </si>
  <si>
    <t>Contratado X Realizado -Ano 2016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</si>
</sst>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R$ &quot;#,##0.00"/>
    <numFmt numFmtId="174" formatCode="&quot;R$ &quot;#,##0.00_);&quot;(R$ &quot;#,##0.00\)"/>
    <numFmt numFmtId="175" formatCode="&quot;R$ &quot;#,##0.00;[Red]&quot;R$ &quot;#,##0.00"/>
    <numFmt numFmtId="176" formatCode="#,##0;[Red]#,##0"/>
    <numFmt numFmtId="177" formatCode="0.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0.0"/>
    <numFmt numFmtId="192" formatCode="#,##0.000000"/>
    <numFmt numFmtId="193" formatCode="&quot;Ativado&quot;;&quot;Ativado&quot;;&quot;Desativado&quot;"/>
    <numFmt numFmtId="194" formatCode="[$-416]dddd\,\ d&quot; de &quot;mmmm&quot; de &quot;yyyy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Times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Porcentagem 3" xfId="57"/>
    <cellStyle name="Porcentagem 4" xfId="58"/>
    <cellStyle name="Porcentagem 5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0</xdr:col>
      <xdr:colOff>590550</xdr:colOff>
      <xdr:row>0</xdr:row>
      <xdr:rowOff>533400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2" max="2" width="23.57421875" style="0" customWidth="1"/>
    <col min="3" max="3" width="14.421875" style="0" customWidth="1"/>
    <col min="4" max="4" width="14.7109375" style="0" customWidth="1"/>
  </cols>
  <sheetData>
    <row r="1" spans="1:5" ht="49.5" customHeight="1" thickBot="1">
      <c r="A1" s="16" t="s">
        <v>18</v>
      </c>
      <c r="B1" s="16"/>
      <c r="C1" s="16"/>
      <c r="D1" s="16"/>
      <c r="E1" s="16"/>
    </row>
    <row r="2" spans="2:4" ht="13.5" thickBot="1">
      <c r="B2" s="8" t="s">
        <v>5</v>
      </c>
      <c r="C2" s="14" t="s">
        <v>21</v>
      </c>
      <c r="D2" s="15"/>
    </row>
    <row r="3" spans="2:4" ht="24.75" thickBot="1">
      <c r="B3" s="2" t="s">
        <v>0</v>
      </c>
      <c r="C3" s="12" t="s">
        <v>19</v>
      </c>
      <c r="D3" s="4" t="s">
        <v>20</v>
      </c>
    </row>
    <row r="4" spans="1:4" ht="13.5" thickBot="1">
      <c r="A4" s="1"/>
      <c r="B4" s="5" t="s">
        <v>6</v>
      </c>
      <c r="C4" s="6">
        <f>17813*12</f>
        <v>213756</v>
      </c>
      <c r="D4" s="9">
        <v>158245</v>
      </c>
    </row>
    <row r="5" spans="1:4" ht="13.5" thickBot="1">
      <c r="A5" s="1"/>
      <c r="B5" s="5" t="s">
        <v>16</v>
      </c>
      <c r="C5" s="6">
        <f>23838*12</f>
        <v>286056</v>
      </c>
      <c r="D5" s="9">
        <v>232010</v>
      </c>
    </row>
    <row r="6" spans="1:4" ht="13.5" thickBot="1">
      <c r="A6" s="1"/>
      <c r="B6" s="5" t="s">
        <v>1</v>
      </c>
      <c r="C6" s="6">
        <f>24486*12</f>
        <v>293832</v>
      </c>
      <c r="D6" s="9">
        <v>173044</v>
      </c>
    </row>
    <row r="7" spans="1:4" ht="13.5" thickBot="1">
      <c r="A7" s="1"/>
      <c r="B7" s="7" t="s">
        <v>14</v>
      </c>
      <c r="C7" s="6">
        <f>8158*12</f>
        <v>97896</v>
      </c>
      <c r="D7" s="10">
        <v>53665</v>
      </c>
    </row>
    <row r="8" spans="1:4" ht="13.5" thickBot="1">
      <c r="A8" s="1"/>
      <c r="B8" s="5" t="s">
        <v>15</v>
      </c>
      <c r="C8" s="6">
        <f>14183*12</f>
        <v>170196</v>
      </c>
      <c r="D8" s="9">
        <v>82130</v>
      </c>
    </row>
    <row r="9" spans="1:4" ht="13.5" thickBot="1">
      <c r="A9" s="1"/>
      <c r="B9" s="5" t="s">
        <v>3</v>
      </c>
      <c r="C9" s="6">
        <f>3581*12</f>
        <v>42972</v>
      </c>
      <c r="D9" s="9">
        <v>40889</v>
      </c>
    </row>
    <row r="10" spans="1:4" ht="13.5" thickBot="1">
      <c r="A10" s="1"/>
      <c r="B10" s="5" t="s">
        <v>2</v>
      </c>
      <c r="C10" s="6">
        <f>605*12</f>
        <v>7260</v>
      </c>
      <c r="D10" s="9">
        <v>5999</v>
      </c>
    </row>
    <row r="11" spans="1:4" ht="13.5" thickBot="1">
      <c r="A11" s="1"/>
      <c r="B11" s="5" t="s">
        <v>7</v>
      </c>
      <c r="C11" s="6">
        <f>5632*12</f>
        <v>67584</v>
      </c>
      <c r="D11" s="9">
        <v>54341</v>
      </c>
    </row>
    <row r="12" spans="1:4" ht="13.5" thickBot="1">
      <c r="A12" s="1"/>
      <c r="B12" s="5" t="s">
        <v>8</v>
      </c>
      <c r="C12" s="6">
        <f>99310*12</f>
        <v>1191720</v>
      </c>
      <c r="D12" s="9">
        <v>1007759</v>
      </c>
    </row>
    <row r="13" spans="1:4" ht="13.5" thickBot="1">
      <c r="A13" s="1"/>
      <c r="B13" s="11" t="s">
        <v>9</v>
      </c>
      <c r="C13" s="6">
        <f>34838*12</f>
        <v>418056</v>
      </c>
      <c r="D13" s="9">
        <v>352574</v>
      </c>
    </row>
    <row r="14" spans="1:4" ht="13.5" thickBot="1">
      <c r="A14" s="1"/>
      <c r="B14" s="5" t="s">
        <v>10</v>
      </c>
      <c r="C14" s="6">
        <f>42926*12</f>
        <v>515112</v>
      </c>
      <c r="D14" s="9">
        <v>436746</v>
      </c>
    </row>
    <row r="15" spans="1:4" ht="13.5" thickBot="1">
      <c r="A15" s="1"/>
      <c r="B15" s="5" t="s">
        <v>13</v>
      </c>
      <c r="C15" s="6">
        <f>91346*12</f>
        <v>1096152</v>
      </c>
      <c r="D15" s="9">
        <v>923904</v>
      </c>
    </row>
    <row r="16" spans="1:4" ht="13.5" thickBot="1">
      <c r="A16" s="1"/>
      <c r="B16" s="5" t="s">
        <v>12</v>
      </c>
      <c r="C16" s="6">
        <f>18296*12</f>
        <v>219552</v>
      </c>
      <c r="D16" s="9">
        <v>185143</v>
      </c>
    </row>
    <row r="17" spans="1:4" ht="13.5" thickBot="1">
      <c r="A17" s="1"/>
      <c r="B17" s="5" t="s">
        <v>11</v>
      </c>
      <c r="C17" s="6">
        <f>177932*12</f>
        <v>2135184</v>
      </c>
      <c r="D17" s="9">
        <v>2646943</v>
      </c>
    </row>
    <row r="18" spans="1:4" ht="13.5" thickBot="1">
      <c r="A18" s="1"/>
      <c r="B18" s="2" t="s">
        <v>4</v>
      </c>
      <c r="C18" s="3">
        <f>562943*12</f>
        <v>6755316</v>
      </c>
      <c r="D18" s="9">
        <f>SUM(D4:D17)</f>
        <v>6353392</v>
      </c>
    </row>
    <row r="20" ht="12.75">
      <c r="B20" s="13" t="s">
        <v>17</v>
      </c>
    </row>
  </sheetData>
  <sheetProtection/>
  <mergeCells count="2">
    <mergeCell ref="C2:D2"/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Haigag Djabraian</dc:creator>
  <cp:keywords/>
  <dc:description/>
  <cp:lastModifiedBy>Diana Aparecida Dias Lopes</cp:lastModifiedBy>
  <cp:lastPrinted>2018-10-02T20:11:49Z</cp:lastPrinted>
  <dcterms:created xsi:type="dcterms:W3CDTF">2011-09-20T13:47:32Z</dcterms:created>
  <dcterms:modified xsi:type="dcterms:W3CDTF">2018-10-02T20:12:01Z</dcterms:modified>
  <cp:category/>
  <cp:version/>
  <cp:contentType/>
  <cp:contentStatus/>
</cp:coreProperties>
</file>