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Contratado X Realizad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<sst xmlns="http://schemas.openxmlformats.org/spreadsheetml/2006/main" count="26" uniqueCount="26">
  <si>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UNIDADE</t>
  </si>
  <si>
    <t>AME Maria Zélia</t>
  </si>
  <si>
    <t>CAPS Itapeva</t>
  </si>
  <si>
    <t>AME Psiquiatria - Vila Maria</t>
  </si>
  <si>
    <t>TOTAL</t>
  </si>
  <si>
    <t>DATA REGLAB</t>
  </si>
  <si>
    <t>AE - Santa Cruz</t>
  </si>
  <si>
    <t>Hosp Arnaldo Pezzuti</t>
  </si>
  <si>
    <t>Hosp Brigadeiro</t>
  </si>
  <si>
    <t>Hosp Estadual de Diadema</t>
  </si>
  <si>
    <t>Hosp Ferraz de Vasconcelos</t>
  </si>
  <si>
    <t>Hosp Pirajussara</t>
  </si>
  <si>
    <t>Hosp Padre Bento</t>
  </si>
  <si>
    <t>Hospital Luzia de Pinho Melo</t>
  </si>
  <si>
    <t>AME Mogi das Cruzes</t>
  </si>
  <si>
    <t>AME Taboão</t>
  </si>
  <si>
    <t>Ame Bourroul</t>
  </si>
  <si>
    <t>Hosp Geral Guarulhos</t>
  </si>
  <si>
    <t>AME Idoso Oeste</t>
  </si>
  <si>
    <t>AME Idoso Sudeste</t>
  </si>
  <si>
    <t>Unidade Recomeço Helvetia</t>
  </si>
  <si>
    <t xml:space="preserve">            Centro Estadual de Análises Clínicas da Zona Leste
               OSS/SPDM – Associação Paulista para o Desenvolvimento da Medicina</t>
  </si>
  <si>
    <t>Fonte: Sistema de Gestão em Saúde - REGLAB Relatório de Acompanhamento</t>
  </si>
  <si>
    <t>Quota Volume</t>
  </si>
  <si>
    <t>Total</t>
  </si>
  <si>
    <t>Contratado X Realizado - Ano 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</si>
</sst>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&quot;R$ &quot;#,##0.00"/>
    <numFmt numFmtId="174" formatCode="&quot;R$ &quot;#,##0.00_);&quot;(R$ &quot;#,##0.00\)"/>
    <numFmt numFmtId="175" formatCode="&quot;R$ &quot;#,##0.00;[Red]&quot;R$ &quot;#,##0.00"/>
    <numFmt numFmtId="176" formatCode="#,##0;[Red]#,##0"/>
    <numFmt numFmtId="177" formatCode="0.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0.0"/>
    <numFmt numFmtId="192" formatCode="#,##0.000000"/>
    <numFmt numFmtId="193" formatCode="&quot;Ativado&quot;;&quot;Ativado&quot;;&quot;Desativado&quot;"/>
    <numFmt numFmtId="194" formatCode="[$-416]dddd\,\ d&quot; de &quot;mmmm&quot; de &quot;yyyy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name val="Time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Porcentagem 3" xfId="58"/>
    <cellStyle name="Porcentagem 4" xfId="59"/>
    <cellStyle name="Porcentagem 5" xfId="60"/>
    <cellStyle name="Porcentagem 6" xfId="61"/>
    <cellStyle name="Ruim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3" xfId="75"/>
    <cellStyle name="Vírgula 4" xfId="76"/>
    <cellStyle name="Vírgula 5" xfId="77"/>
    <cellStyle name="Vírgula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552450</xdr:colOff>
      <xdr:row>0</xdr:row>
      <xdr:rowOff>428625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2" max="2" width="23.140625" style="0" customWidth="1"/>
    <col min="3" max="3" width="18.57421875" style="0" customWidth="1"/>
    <col min="4" max="4" width="20.7109375" style="0" customWidth="1"/>
    <col min="6" max="6" width="22.7109375" style="0" customWidth="1"/>
  </cols>
  <sheetData>
    <row r="1" spans="1:6" ht="49.5" customHeight="1" thickBot="1">
      <c r="A1" s="15" t="s">
        <v>21</v>
      </c>
      <c r="B1" s="15"/>
      <c r="C1" s="15"/>
      <c r="D1" s="15"/>
      <c r="E1" s="8"/>
      <c r="F1" s="8"/>
    </row>
    <row r="2" spans="2:4" ht="13.5" thickBot="1">
      <c r="B2" s="6" t="s">
        <v>5</v>
      </c>
      <c r="C2" s="13" t="s">
        <v>25</v>
      </c>
      <c r="D2" s="14"/>
    </row>
    <row r="3" spans="2:4" ht="13.5" thickBot="1">
      <c r="B3" s="2" t="s">
        <v>0</v>
      </c>
      <c r="C3" s="3" t="s">
        <v>23</v>
      </c>
      <c r="D3" s="3" t="s">
        <v>24</v>
      </c>
    </row>
    <row r="4" spans="1:6" ht="13.5" thickBot="1">
      <c r="A4" s="1"/>
      <c r="B4" s="4" t="s">
        <v>6</v>
      </c>
      <c r="C4" s="11">
        <f>17813*8</f>
        <v>142504</v>
      </c>
      <c r="D4" s="9">
        <v>88972</v>
      </c>
      <c r="E4" s="1"/>
      <c r="F4" s="1"/>
    </row>
    <row r="5" spans="1:6" ht="13.5" thickBot="1">
      <c r="A5" s="1"/>
      <c r="B5" s="4" t="s">
        <v>16</v>
      </c>
      <c r="C5" s="11">
        <f>23838*8</f>
        <v>190704</v>
      </c>
      <c r="D5" s="9">
        <v>105907</v>
      </c>
      <c r="E5" s="1"/>
      <c r="F5" s="1"/>
    </row>
    <row r="6" spans="1:6" ht="13.5" thickBot="1">
      <c r="A6" s="1"/>
      <c r="B6" s="4" t="s">
        <v>18</v>
      </c>
      <c r="C6" s="11">
        <f>11220*8</f>
        <v>89760</v>
      </c>
      <c r="D6" s="9">
        <v>74456</v>
      </c>
      <c r="E6" s="1"/>
      <c r="F6" s="1"/>
    </row>
    <row r="7" spans="1:6" ht="13.5" thickBot="1">
      <c r="A7" s="1"/>
      <c r="B7" s="4" t="s">
        <v>19</v>
      </c>
      <c r="C7" s="11">
        <f>7931*8</f>
        <v>63448</v>
      </c>
      <c r="D7" s="9">
        <v>60754</v>
      </c>
      <c r="E7" s="1"/>
      <c r="F7" s="1"/>
    </row>
    <row r="8" spans="1:6" ht="13.5" thickBot="1">
      <c r="A8" s="1"/>
      <c r="B8" s="4" t="s">
        <v>1</v>
      </c>
      <c r="C8" s="11">
        <f>24486*8</f>
        <v>195888</v>
      </c>
      <c r="D8" s="9">
        <v>117499</v>
      </c>
      <c r="E8" s="1"/>
      <c r="F8" s="1"/>
    </row>
    <row r="9" spans="1:6" ht="13.5" thickBot="1">
      <c r="A9" s="1"/>
      <c r="B9" s="4" t="s">
        <v>14</v>
      </c>
      <c r="C9" s="11">
        <f>8158*8</f>
        <v>65264</v>
      </c>
      <c r="D9" s="9">
        <v>27051</v>
      </c>
      <c r="E9" s="1"/>
      <c r="F9" s="1"/>
    </row>
    <row r="10" spans="1:6" ht="13.5" thickBot="1">
      <c r="A10" s="1"/>
      <c r="B10" s="4" t="s">
        <v>15</v>
      </c>
      <c r="C10" s="11">
        <f>14183*8</f>
        <v>113464</v>
      </c>
      <c r="D10" s="9">
        <v>52223</v>
      </c>
      <c r="E10" s="1"/>
      <c r="F10" s="1"/>
    </row>
    <row r="11" spans="1:6" ht="13.5" thickBot="1">
      <c r="A11" s="1"/>
      <c r="B11" s="4" t="s">
        <v>3</v>
      </c>
      <c r="C11" s="11">
        <f>3581*8</f>
        <v>28648</v>
      </c>
      <c r="D11" s="9">
        <v>36095</v>
      </c>
      <c r="E11" s="1"/>
      <c r="F11" s="1"/>
    </row>
    <row r="12" spans="1:6" ht="13.5" thickBot="1">
      <c r="A12" s="1"/>
      <c r="B12" s="4" t="s">
        <v>2</v>
      </c>
      <c r="C12" s="11">
        <f>605*8</f>
        <v>4840</v>
      </c>
      <c r="D12" s="9">
        <v>2413</v>
      </c>
      <c r="E12" s="1"/>
      <c r="F12" s="1"/>
    </row>
    <row r="13" spans="1:6" ht="13.5" thickBot="1">
      <c r="A13" s="1"/>
      <c r="B13" s="4" t="s">
        <v>7</v>
      </c>
      <c r="C13" s="11">
        <f>5632*8</f>
        <v>45056</v>
      </c>
      <c r="D13" s="9">
        <v>27910</v>
      </c>
      <c r="E13" s="1"/>
      <c r="F13" s="1"/>
    </row>
    <row r="14" spans="1:6" ht="13.5" thickBot="1">
      <c r="A14" s="1"/>
      <c r="B14" s="4" t="s">
        <v>8</v>
      </c>
      <c r="C14" s="11">
        <f>99310*8</f>
        <v>794480</v>
      </c>
      <c r="D14" s="9">
        <v>677969</v>
      </c>
      <c r="E14" s="1"/>
      <c r="F14" s="1"/>
    </row>
    <row r="15" spans="1:6" ht="13.5" thickBot="1">
      <c r="A15" s="1"/>
      <c r="B15" s="4" t="s">
        <v>9</v>
      </c>
      <c r="C15" s="11">
        <f>34838*8</f>
        <v>278704</v>
      </c>
      <c r="D15" s="9">
        <v>233827</v>
      </c>
      <c r="E15" s="1"/>
      <c r="F15" s="1"/>
    </row>
    <row r="16" spans="1:6" ht="13.5" thickBot="1">
      <c r="A16" s="1"/>
      <c r="B16" s="4" t="s">
        <v>10</v>
      </c>
      <c r="C16" s="11">
        <f>42926*8</f>
        <v>343408</v>
      </c>
      <c r="D16" s="9">
        <v>322124</v>
      </c>
      <c r="E16" s="1"/>
      <c r="F16" s="1"/>
    </row>
    <row r="17" spans="1:6" ht="13.5" thickBot="1">
      <c r="A17" s="1"/>
      <c r="B17" s="4" t="s">
        <v>17</v>
      </c>
      <c r="C17" s="11">
        <f>49826*8</f>
        <v>398608</v>
      </c>
      <c r="D17" s="9">
        <v>429776</v>
      </c>
      <c r="E17" s="1"/>
      <c r="F17" s="1"/>
    </row>
    <row r="18" spans="1:6" ht="13.5" thickBot="1">
      <c r="A18" s="1"/>
      <c r="B18" s="4" t="s">
        <v>13</v>
      </c>
      <c r="C18" s="11">
        <f>91346*8</f>
        <v>730768</v>
      </c>
      <c r="D18" s="9">
        <v>663363</v>
      </c>
      <c r="E18" s="1"/>
      <c r="F18" s="1"/>
    </row>
    <row r="19" spans="1:6" ht="13.5" thickBot="1">
      <c r="A19" s="1"/>
      <c r="B19" s="4" t="s">
        <v>12</v>
      </c>
      <c r="C19" s="11">
        <f>18296*8</f>
        <v>146368</v>
      </c>
      <c r="D19" s="9">
        <v>142713</v>
      </c>
      <c r="E19" s="1"/>
      <c r="F19" s="1"/>
    </row>
    <row r="20" spans="1:6" ht="13.5" thickBot="1">
      <c r="A20" s="1"/>
      <c r="B20" s="4" t="s">
        <v>11</v>
      </c>
      <c r="C20" s="11">
        <f>177932*8</f>
        <v>1423456</v>
      </c>
      <c r="D20" s="9">
        <v>2592554</v>
      </c>
      <c r="E20" s="1"/>
      <c r="F20" s="1"/>
    </row>
    <row r="21" spans="1:6" ht="13.5" thickBot="1">
      <c r="A21" s="1"/>
      <c r="B21" s="4" t="s">
        <v>20</v>
      </c>
      <c r="C21" s="11">
        <f>435*8</f>
        <v>3480</v>
      </c>
      <c r="D21" s="9">
        <v>2171</v>
      </c>
      <c r="E21" s="1"/>
      <c r="F21" s="1"/>
    </row>
    <row r="22" spans="1:6" ht="13.5" thickBot="1">
      <c r="A22" s="1"/>
      <c r="B22" s="5" t="s">
        <v>4</v>
      </c>
      <c r="C22" s="12">
        <v>5058848</v>
      </c>
      <c r="D22" s="10">
        <f>SUM(D4:D21)</f>
        <v>5657777</v>
      </c>
      <c r="E22" s="1"/>
      <c r="F22" s="1"/>
    </row>
    <row r="24" ht="12.75">
      <c r="B24" s="7" t="s">
        <v>22</v>
      </c>
    </row>
  </sheetData>
  <sheetProtection/>
  <mergeCells count="2">
    <mergeCell ref="C2:D2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 Haigag Djabraian</dc:creator>
  <cp:keywords/>
  <dc:description/>
  <cp:lastModifiedBy>Jessica Ribeiro Rocha</cp:lastModifiedBy>
  <cp:lastPrinted>2016-02-05T16:45:32Z</cp:lastPrinted>
  <dcterms:created xsi:type="dcterms:W3CDTF">2011-09-20T13:47:32Z</dcterms:created>
  <dcterms:modified xsi:type="dcterms:W3CDTF">2019-09-17T16:14:10Z</dcterms:modified>
  <cp:category/>
  <cp:version/>
  <cp:contentType/>
  <cp:contentStatus/>
</cp:coreProperties>
</file>