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ORDENADORES\Administração Ceac\Site\Sites\Conteúdo Acesso a Informação\1. Atividades e Resultados - Planilha de Produção\"/>
    </mc:Choice>
  </mc:AlternateContent>
  <xr:revisionPtr revIDLastSave="0" documentId="13_ncr:1_{4EC2B450-1B48-4FC9-9E31-3270EFE1C55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2023. Contratado x Realizado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" i="16" l="1"/>
  <c r="Y6" i="16"/>
  <c r="Y7" i="16"/>
  <c r="Y8" i="16"/>
  <c r="Y9" i="16"/>
  <c r="Y10" i="16"/>
  <c r="Y11" i="16"/>
  <c r="Y12" i="16"/>
  <c r="Y13" i="16"/>
  <c r="Y14" i="16"/>
  <c r="Y15" i="16"/>
  <c r="Y16" i="16"/>
  <c r="Y17" i="16"/>
  <c r="Y18" i="16"/>
  <c r="Y19" i="16"/>
  <c r="Y20" i="16"/>
  <c r="X20" i="16"/>
  <c r="X5" i="16"/>
  <c r="X6" i="16"/>
  <c r="X7" i="16"/>
  <c r="X8" i="16"/>
  <c r="X9" i="16"/>
  <c r="X10" i="16"/>
  <c r="X11" i="16"/>
  <c r="X12" i="16"/>
  <c r="X13" i="16"/>
  <c r="X14" i="16"/>
  <c r="X15" i="16"/>
  <c r="X16" i="16"/>
  <c r="X17" i="16"/>
  <c r="X18" i="16"/>
  <c r="X19" i="16"/>
  <c r="Y4" i="16"/>
  <c r="X4" i="16"/>
  <c r="W21" i="16"/>
  <c r="U21" i="16"/>
  <c r="S21" i="16"/>
  <c r="Q21" i="16"/>
  <c r="O21" i="16"/>
  <c r="N21" i="16"/>
  <c r="M21" i="16"/>
  <c r="L21" i="16"/>
  <c r="K21" i="16"/>
  <c r="J21" i="16"/>
  <c r="Z9" i="16" l="1"/>
  <c r="Z16" i="16"/>
  <c r="Z20" i="16"/>
  <c r="H21" i="16"/>
  <c r="F21" i="16"/>
  <c r="D21" i="16"/>
  <c r="B21" i="16"/>
  <c r="X21" i="16" s="1"/>
  <c r="C21" i="16"/>
  <c r="I21" i="16"/>
  <c r="G21" i="16"/>
  <c r="E21" i="16"/>
  <c r="Y21" i="16" l="1"/>
  <c r="Z19" i="16"/>
  <c r="Z18" i="16"/>
  <c r="Z17" i="16"/>
  <c r="Z15" i="16"/>
  <c r="Z14" i="16"/>
  <c r="Z13" i="16"/>
  <c r="Z12" i="16"/>
  <c r="Z11" i="16"/>
  <c r="Z10" i="16"/>
  <c r="Z8" i="16"/>
  <c r="Z7" i="16"/>
  <c r="Z6" i="16"/>
  <c r="Z4" i="16"/>
  <c r="Z5" i="16"/>
  <c r="Z21" i="16"/>
</calcChain>
</file>

<file path=xl/sharedStrings.xml><?xml version="1.0" encoding="utf-8"?>
<sst xmlns="http://schemas.openxmlformats.org/spreadsheetml/2006/main" count="61" uniqueCount="41">
  <si>
    <t>UNIDADE</t>
  </si>
  <si>
    <t>AME Maria Zélia</t>
  </si>
  <si>
    <t>CAPS Itapeva</t>
  </si>
  <si>
    <t>AME Psiquiatria - Vila Maria</t>
  </si>
  <si>
    <t>TOTAL</t>
  </si>
  <si>
    <t>DATA REGLAB</t>
  </si>
  <si>
    <t>Hosp Arnaldo Pezzuti</t>
  </si>
  <si>
    <t>Hosp Brigadeiro</t>
  </si>
  <si>
    <t>Hosp Estadual de Diadema</t>
  </si>
  <si>
    <t>Hosp Ferraz de Vasconcelos</t>
  </si>
  <si>
    <t>Hosp Pirajussara</t>
  </si>
  <si>
    <t>Hosp Padre Bento</t>
  </si>
  <si>
    <t>Hospital Luzia de Pinho Melo</t>
  </si>
  <si>
    <t>AME Mogi das Cruzes</t>
  </si>
  <si>
    <t>AME Taboão</t>
  </si>
  <si>
    <t>Ame Bourroul</t>
  </si>
  <si>
    <t>Hosp Geral Guarulhos</t>
  </si>
  <si>
    <t>AME Idoso Oeste</t>
  </si>
  <si>
    <t>AME Idoso Sudeste</t>
  </si>
  <si>
    <t>Unidade Recomeço Helvetia</t>
  </si>
  <si>
    <t>Janeiro</t>
  </si>
  <si>
    <t>Fevereiro</t>
  </si>
  <si>
    <t>Real.</t>
  </si>
  <si>
    <t>Março</t>
  </si>
  <si>
    <t>Abril</t>
  </si>
  <si>
    <t>Estimativa de Produção
TA 01/24</t>
  </si>
  <si>
    <t>Total</t>
  </si>
  <si>
    <t>%</t>
  </si>
  <si>
    <t xml:space="preserve">            Centro Estadual de Análises Clínicas da Zona Leste
               OSS/SPDM – Associação Paulista para o Desenvolvimento da Medicina
2024</t>
  </si>
  <si>
    <t>Maio</t>
  </si>
  <si>
    <t>Fonte: REGLAB Relatório de Acompanhamento</t>
  </si>
  <si>
    <t>Junho</t>
  </si>
  <si>
    <t>Julho</t>
  </si>
  <si>
    <t>Estimativa de Produção
TA 02/24</t>
  </si>
  <si>
    <t>Agosto</t>
  </si>
  <si>
    <t>Estimativa de Produção
TA 01/24
TA 02/24</t>
  </si>
  <si>
    <t>Setembro</t>
  </si>
  <si>
    <t>Outubro</t>
  </si>
  <si>
    <t>Novembro</t>
  </si>
  <si>
    <t>Atualizado em 09.12.2024</t>
  </si>
  <si>
    <t>Obs: Mês de Agosto: TA 02/24 referente a readequação da estimativa de produção de 565.426 exames mensais para 705.876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</si>
</sst>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 x14ac:knownFonts="1"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</font>
    <font>
      <b/>
      <sz val="9"/>
      <name val="Times"/>
      <family val="1"/>
    </font>
    <font>
      <sz val="9"/>
      <name val="Times"/>
      <family val="1"/>
    </font>
    <font>
      <sz val="9"/>
      <name val="Time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Times New Roman"/>
      <family val="1"/>
    </font>
    <font>
      <b/>
      <sz val="10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0" applyNumberFormat="0" applyBorder="0" applyAlignment="0" applyProtection="0"/>
    <xf numFmtId="0" fontId="10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7" applyNumberFormat="0" applyAlignment="0" applyProtection="0"/>
    <xf numFmtId="0" fontId="14" fillId="22" borderId="8" applyNumberFormat="0" applyAlignment="0" applyProtection="0"/>
    <xf numFmtId="0" fontId="15" fillId="0" borderId="9" applyNumberFormat="0" applyFill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6" fillId="29" borderId="7" applyNumberFormat="0" applyAlignment="0" applyProtection="0"/>
    <xf numFmtId="0" fontId="17" fillId="30" borderId="0" applyNumberFormat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31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32" borderId="0" applyNumberFormat="0" applyBorder="0" applyAlignment="0" applyProtection="0"/>
    <xf numFmtId="0" fontId="19" fillId="21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3" fontId="0" fillId="0" borderId="0" xfId="0" applyNumberFormat="1"/>
    <xf numFmtId="0" fontId="2" fillId="0" borderId="0" xfId="0" applyFont="1" applyAlignment="1">
      <alignment vertical="center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2" fillId="33" borderId="1" xfId="0" applyNumberFormat="1" applyFont="1" applyFill="1" applyBorder="1" applyAlignment="1">
      <alignment horizontal="center" vertical="center"/>
    </xf>
    <xf numFmtId="3" fontId="8" fillId="33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33" borderId="2" xfId="0" applyFont="1" applyFill="1" applyBorder="1" applyAlignment="1">
      <alignment vertical="center"/>
    </xf>
    <xf numFmtId="0" fontId="30" fillId="0" borderId="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3" fontId="29" fillId="0" borderId="17" xfId="37" applyNumberFormat="1" applyFont="1" applyBorder="1" applyAlignment="1">
      <alignment horizontal="center" wrapText="1"/>
    </xf>
    <xf numFmtId="0" fontId="29" fillId="0" borderId="17" xfId="37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29" fillId="0" borderId="1" xfId="37" applyNumberFormat="1" applyFont="1" applyBorder="1" applyAlignment="1">
      <alignment horizontal="center" wrapText="1"/>
    </xf>
    <xf numFmtId="9" fontId="29" fillId="0" borderId="1" xfId="65" applyFont="1" applyBorder="1" applyAlignment="1">
      <alignment horizontal="center" wrapText="1"/>
    </xf>
    <xf numFmtId="9" fontId="0" fillId="0" borderId="0" xfId="65" applyFont="1"/>
    <xf numFmtId="0" fontId="29" fillId="0" borderId="1" xfId="37" applyFont="1" applyBorder="1" applyAlignment="1">
      <alignment horizontal="center" wrapText="1"/>
    </xf>
    <xf numFmtId="3" fontId="29" fillId="33" borderId="1" xfId="37" applyNumberFormat="1" applyFont="1" applyFill="1" applyBorder="1" applyAlignment="1">
      <alignment horizontal="center" wrapText="1"/>
    </xf>
    <xf numFmtId="0" fontId="29" fillId="33" borderId="1" xfId="37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</cellXfs>
  <cellStyles count="6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1 2" xfId="14" xr:uid="{00000000-0005-0000-0000-00000D000000}"/>
    <cellStyle name="60% - Ênfase2" xfId="15" builtinId="36" customBuiltin="1"/>
    <cellStyle name="60% - Ênfase2 2" xfId="16" xr:uid="{00000000-0005-0000-0000-00000F000000}"/>
    <cellStyle name="60% - Ênfase3" xfId="17" builtinId="40" customBuiltin="1"/>
    <cellStyle name="60% - Ênfase3 2" xfId="18" xr:uid="{00000000-0005-0000-0000-000011000000}"/>
    <cellStyle name="60% - Ênfase4" xfId="19" builtinId="44" customBuiltin="1"/>
    <cellStyle name="60% - Ênfase4 2" xfId="20" xr:uid="{00000000-0005-0000-0000-000013000000}"/>
    <cellStyle name="60% - Ênfase5" xfId="21" builtinId="48" customBuiltin="1"/>
    <cellStyle name="60% - Ênfase5 2" xfId="22" xr:uid="{00000000-0005-0000-0000-000015000000}"/>
    <cellStyle name="60% - Ênfase6" xfId="23" builtinId="52" customBuiltin="1"/>
    <cellStyle name="60% - Ênfase6 2" xfId="24" xr:uid="{00000000-0005-0000-0000-000017000000}"/>
    <cellStyle name="Bom" xfId="25" builtinId="26" customBuiltin="1"/>
    <cellStyle name="Cálculo" xfId="26" builtinId="22" customBuiltin="1"/>
    <cellStyle name="Célula de Verificação" xfId="27" builtinId="23" customBuiltin="1"/>
    <cellStyle name="Célula Vinculada" xfId="28" builtinId="24" customBuiltin="1"/>
    <cellStyle name="Ênfase1" xfId="29" builtinId="29" customBuiltin="1"/>
    <cellStyle name="Ênfase2" xfId="30" builtinId="33" customBuiltin="1"/>
    <cellStyle name="Ênfase3" xfId="31" builtinId="37" customBuiltin="1"/>
    <cellStyle name="Ênfase4" xfId="32" builtinId="41" customBuiltin="1"/>
    <cellStyle name="Ênfase5" xfId="33" builtinId="45" customBuiltin="1"/>
    <cellStyle name="Ênfase6" xfId="34" builtinId="49" customBuiltin="1"/>
    <cellStyle name="Entrada" xfId="35" builtinId="20" customBuiltin="1"/>
    <cellStyle name="Neutro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5" xfId="40" xr:uid="{00000000-0005-0000-0000-000028000000}"/>
    <cellStyle name="Normal 6" xfId="41" xr:uid="{00000000-0005-0000-0000-000029000000}"/>
    <cellStyle name="Normal 7" xfId="42" xr:uid="{00000000-0005-0000-0000-00002A000000}"/>
    <cellStyle name="Nota" xfId="43" builtinId="10" customBuiltin="1"/>
    <cellStyle name="Porcentagem" xfId="65" builtinId="5"/>
    <cellStyle name="Porcentagem 2" xfId="44" xr:uid="{00000000-0005-0000-0000-00002C000000}"/>
    <cellStyle name="Porcentagem 3" xfId="45" xr:uid="{00000000-0005-0000-0000-00002D000000}"/>
    <cellStyle name="Porcentagem 4" xfId="46" xr:uid="{00000000-0005-0000-0000-00002E000000}"/>
    <cellStyle name="Porcentagem 5" xfId="47" xr:uid="{00000000-0005-0000-0000-00002F000000}"/>
    <cellStyle name="Porcentagem 6" xfId="48" xr:uid="{00000000-0005-0000-0000-000030000000}"/>
    <cellStyle name="Ruim" xfId="49" builtinId="27" customBuiltin="1"/>
    <cellStyle name="Saída" xfId="50" builtinId="21" customBuiltin="1"/>
    <cellStyle name="Texto de Aviso" xfId="51" builtinId="11" customBuiltin="1"/>
    <cellStyle name="Texto Explicativo" xfId="52" builtinId="53" customBuiltin="1"/>
    <cellStyle name="Título" xfId="53" builtinId="15" customBuiltin="1"/>
    <cellStyle name="Título 1" xfId="54" builtinId="16" customBuiltin="1"/>
    <cellStyle name="Título 2" xfId="55" builtinId="17" customBuiltin="1"/>
    <cellStyle name="Título 3" xfId="56" builtinId="18" customBuiltin="1"/>
    <cellStyle name="Título 4" xfId="57" builtinId="19" customBuiltin="1"/>
    <cellStyle name="Título 5" xfId="58" xr:uid="{00000000-0005-0000-0000-00003A000000}"/>
    <cellStyle name="Total" xfId="59" builtinId="25" customBuiltin="1"/>
    <cellStyle name="Vírgula 2" xfId="60" xr:uid="{00000000-0005-0000-0000-00003C000000}"/>
    <cellStyle name="Vírgula 3" xfId="61" xr:uid="{00000000-0005-0000-0000-00003D000000}"/>
    <cellStyle name="Vírgula 4" xfId="62" xr:uid="{00000000-0005-0000-0000-00003E000000}"/>
    <cellStyle name="Vírgula 5" xfId="63" xr:uid="{00000000-0005-0000-0000-00003F000000}"/>
    <cellStyle name="Vírgula 6" xfId="64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466725</xdr:colOff>
      <xdr:row>0</xdr:row>
      <xdr:rowOff>180975</xdr:rowOff>
    </xdr:from>
    <xdr:to>
      <xdr:col>25</xdr:col>
      <xdr:colOff>381000</xdr:colOff>
      <xdr:row>0</xdr:row>
      <xdr:rowOff>666750</xdr:rowOff>
    </xdr:to>
    <xdr:pic>
      <xdr:nvPicPr>
        <xdr:cNvPr id="1216" name="Imagem 1">
          <a:extLst>
            <a:ext uri="{FF2B5EF4-FFF2-40B4-BE49-F238E27FC236}">
              <a16:creationId xmlns:a16="http://schemas.microsoft.com/office/drawing/2014/main" id="{A080E5EE-87BC-A4F9-D270-66C526932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180975"/>
          <a:ext cx="523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0</xdr:col>
      <xdr:colOff>1123950</xdr:colOff>
      <xdr:row>0</xdr:row>
      <xdr:rowOff>742950</xdr:rowOff>
    </xdr:to>
    <xdr:pic>
      <xdr:nvPicPr>
        <xdr:cNvPr id="1217" name="Imagem 2">
          <a:extLst>
            <a:ext uri="{FF2B5EF4-FFF2-40B4-BE49-F238E27FC236}">
              <a16:creationId xmlns:a16="http://schemas.microsoft.com/office/drawing/2014/main" id="{38363FFA-5645-CE5D-AA8D-1E773A88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0096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6"/>
  <sheetViews>
    <sheetView tabSelected="1" workbookViewId="0">
      <selection activeCell="F29" sqref="F29"/>
    </sheetView>
  </sheetViews>
  <sheetFormatPr defaultRowHeight="12.75" x14ac:dyDescent="0.2"/>
  <cols>
    <col min="1" max="1" width="25.28515625" customWidth="1"/>
    <col min="2" max="2" width="11.28515625" customWidth="1"/>
    <col min="3" max="23" width="10.7109375" customWidth="1"/>
  </cols>
  <sheetData>
    <row r="1" spans="1:31" ht="63" customHeight="1" x14ac:dyDescent="0.2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31" ht="24" customHeight="1" x14ac:dyDescent="0.2">
      <c r="A2" s="6" t="s">
        <v>5</v>
      </c>
      <c r="B2" s="33" t="s">
        <v>20</v>
      </c>
      <c r="C2" s="33"/>
      <c r="D2" s="35" t="s">
        <v>21</v>
      </c>
      <c r="E2" s="36"/>
      <c r="F2" s="35" t="s">
        <v>23</v>
      </c>
      <c r="G2" s="36"/>
      <c r="H2" s="33" t="s">
        <v>24</v>
      </c>
      <c r="I2" s="33"/>
      <c r="J2" s="35" t="s">
        <v>29</v>
      </c>
      <c r="K2" s="36"/>
      <c r="L2" s="35" t="s">
        <v>31</v>
      </c>
      <c r="M2" s="36"/>
      <c r="N2" s="35" t="s">
        <v>32</v>
      </c>
      <c r="O2" s="36"/>
      <c r="P2" s="35" t="s">
        <v>34</v>
      </c>
      <c r="Q2" s="36"/>
      <c r="R2" s="35" t="s">
        <v>36</v>
      </c>
      <c r="S2" s="36"/>
      <c r="T2" s="35" t="s">
        <v>37</v>
      </c>
      <c r="U2" s="36"/>
      <c r="V2" s="35" t="s">
        <v>38</v>
      </c>
      <c r="W2" s="36"/>
      <c r="X2" s="33" t="s">
        <v>26</v>
      </c>
      <c r="Y2" s="33"/>
      <c r="Z2" s="33"/>
    </row>
    <row r="3" spans="1:31" ht="73.5" customHeight="1" x14ac:dyDescent="0.2">
      <c r="A3" s="6" t="s">
        <v>0</v>
      </c>
      <c r="B3" s="18" t="s">
        <v>25</v>
      </c>
      <c r="C3" s="19" t="s">
        <v>22</v>
      </c>
      <c r="D3" s="18" t="s">
        <v>25</v>
      </c>
      <c r="E3" s="20" t="s">
        <v>22</v>
      </c>
      <c r="F3" s="18" t="s">
        <v>25</v>
      </c>
      <c r="G3" s="20" t="s">
        <v>22</v>
      </c>
      <c r="H3" s="18" t="s">
        <v>25</v>
      </c>
      <c r="I3" s="21" t="s">
        <v>22</v>
      </c>
      <c r="J3" s="18" t="s">
        <v>25</v>
      </c>
      <c r="K3" s="21" t="s">
        <v>22</v>
      </c>
      <c r="L3" s="18" t="s">
        <v>25</v>
      </c>
      <c r="M3" s="21" t="s">
        <v>22</v>
      </c>
      <c r="N3" s="18" t="s">
        <v>25</v>
      </c>
      <c r="O3" s="21" t="s">
        <v>22</v>
      </c>
      <c r="P3" s="18" t="s">
        <v>33</v>
      </c>
      <c r="Q3" s="21" t="s">
        <v>22</v>
      </c>
      <c r="R3" s="18" t="s">
        <v>33</v>
      </c>
      <c r="S3" s="21" t="s">
        <v>22</v>
      </c>
      <c r="T3" s="18" t="s">
        <v>33</v>
      </c>
      <c r="U3" s="21" t="s">
        <v>22</v>
      </c>
      <c r="V3" s="18" t="s">
        <v>33</v>
      </c>
      <c r="W3" s="21" t="s">
        <v>22</v>
      </c>
      <c r="X3" s="25" t="s">
        <v>35</v>
      </c>
      <c r="Y3" s="5" t="s">
        <v>22</v>
      </c>
      <c r="Z3" s="26" t="s">
        <v>27</v>
      </c>
    </row>
    <row r="4" spans="1:31" ht="15" x14ac:dyDescent="0.25">
      <c r="A4" s="17" t="s">
        <v>15</v>
      </c>
      <c r="B4" s="15">
        <v>11795</v>
      </c>
      <c r="C4" s="10">
        <v>8531</v>
      </c>
      <c r="D4" s="15">
        <v>11795</v>
      </c>
      <c r="E4" s="10">
        <v>9672</v>
      </c>
      <c r="F4" s="15">
        <v>11795</v>
      </c>
      <c r="G4" s="12">
        <v>10065</v>
      </c>
      <c r="H4" s="15">
        <v>11795</v>
      </c>
      <c r="I4" s="22">
        <v>8212</v>
      </c>
      <c r="J4" s="15">
        <v>11795</v>
      </c>
      <c r="K4" s="27">
        <v>9550</v>
      </c>
      <c r="L4" s="15">
        <v>11795</v>
      </c>
      <c r="M4" s="27">
        <v>11245</v>
      </c>
      <c r="N4" s="15">
        <v>11795</v>
      </c>
      <c r="O4" s="27">
        <v>8433</v>
      </c>
      <c r="P4" s="31">
        <v>10234</v>
      </c>
      <c r="Q4" s="27">
        <v>8483</v>
      </c>
      <c r="R4" s="31">
        <v>10234</v>
      </c>
      <c r="S4" s="27">
        <v>12266</v>
      </c>
      <c r="T4" s="31">
        <v>10234</v>
      </c>
      <c r="U4" s="27">
        <v>10603</v>
      </c>
      <c r="V4" s="31">
        <v>10234</v>
      </c>
      <c r="W4" s="27">
        <v>10941</v>
      </c>
      <c r="X4" s="15">
        <f>B4+D4+F4+H4+J4+L4+N4+P4+R4+T4+V4</f>
        <v>123501</v>
      </c>
      <c r="Y4" s="27">
        <f>C4+E4+G4+I4+K4+M4+O4+Q4+S4+U4+W4</f>
        <v>108001</v>
      </c>
      <c r="Z4" s="28">
        <f>Y4/X4</f>
        <v>0.87449494336078248</v>
      </c>
      <c r="AA4" s="11"/>
      <c r="AB4" s="29"/>
      <c r="AC4" s="29"/>
    </row>
    <row r="5" spans="1:31" x14ac:dyDescent="0.2">
      <c r="A5" s="17" t="s">
        <v>17</v>
      </c>
      <c r="B5" s="15">
        <v>6493</v>
      </c>
      <c r="C5" s="10">
        <v>6021</v>
      </c>
      <c r="D5" s="15">
        <v>6493</v>
      </c>
      <c r="E5" s="10">
        <v>6137</v>
      </c>
      <c r="F5" s="15">
        <v>6493</v>
      </c>
      <c r="G5" s="7">
        <v>6850</v>
      </c>
      <c r="H5" s="15">
        <v>6493</v>
      </c>
      <c r="I5" s="22">
        <v>6120</v>
      </c>
      <c r="J5" s="15">
        <v>6493</v>
      </c>
      <c r="K5" s="27">
        <v>6687</v>
      </c>
      <c r="L5" s="15">
        <v>6493</v>
      </c>
      <c r="M5" s="27">
        <v>6961</v>
      </c>
      <c r="N5" s="15">
        <v>6493</v>
      </c>
      <c r="O5" s="27">
        <v>4886</v>
      </c>
      <c r="P5" s="31">
        <v>7125</v>
      </c>
      <c r="Q5" s="27">
        <v>5086</v>
      </c>
      <c r="R5" s="31">
        <v>7125</v>
      </c>
      <c r="S5" s="27">
        <v>7488</v>
      </c>
      <c r="T5" s="31">
        <v>7125</v>
      </c>
      <c r="U5" s="27">
        <v>6778</v>
      </c>
      <c r="V5" s="31">
        <v>7125</v>
      </c>
      <c r="W5" s="27">
        <v>7934</v>
      </c>
      <c r="X5" s="15">
        <f t="shared" ref="X5:X21" si="0">B5+D5+F5+H5+J5+L5+N5+P5+R5+T5+V5</f>
        <v>73951</v>
      </c>
      <c r="Y5" s="27">
        <f t="shared" ref="Y5:Y21" si="1">C5+E5+G5+I5+K5+M5+O5+Q5+S5+U5+W5</f>
        <v>70948</v>
      </c>
      <c r="Z5" s="28">
        <f t="shared" ref="Z5:Z20" si="2">Y5/X5</f>
        <v>0.95939202985760841</v>
      </c>
      <c r="AC5" s="1"/>
      <c r="AD5" s="1"/>
      <c r="AE5" s="29"/>
    </row>
    <row r="6" spans="1:31" x14ac:dyDescent="0.2">
      <c r="A6" s="17" t="s">
        <v>18</v>
      </c>
      <c r="B6" s="15">
        <v>10452</v>
      </c>
      <c r="C6" s="10">
        <v>9560</v>
      </c>
      <c r="D6" s="15">
        <v>10452</v>
      </c>
      <c r="E6" s="10">
        <v>9269</v>
      </c>
      <c r="F6" s="15">
        <v>10452</v>
      </c>
      <c r="G6" s="7">
        <v>12823</v>
      </c>
      <c r="H6" s="15">
        <v>10452</v>
      </c>
      <c r="I6" s="22">
        <v>8218</v>
      </c>
      <c r="J6" s="15">
        <v>10452</v>
      </c>
      <c r="K6" s="27">
        <v>10218</v>
      </c>
      <c r="L6" s="15">
        <v>10452</v>
      </c>
      <c r="M6" s="27">
        <v>10716</v>
      </c>
      <c r="N6" s="15">
        <v>10452</v>
      </c>
      <c r="O6" s="27">
        <v>5864</v>
      </c>
      <c r="P6" s="31">
        <v>11081</v>
      </c>
      <c r="Q6" s="27">
        <v>7849</v>
      </c>
      <c r="R6" s="31">
        <v>11081</v>
      </c>
      <c r="S6" s="27">
        <v>10434</v>
      </c>
      <c r="T6" s="31">
        <v>11081</v>
      </c>
      <c r="U6" s="27">
        <v>9649</v>
      </c>
      <c r="V6" s="31">
        <v>11081</v>
      </c>
      <c r="W6" s="27">
        <v>8291</v>
      </c>
      <c r="X6" s="15">
        <f t="shared" si="0"/>
        <v>117488</v>
      </c>
      <c r="Y6" s="27">
        <f t="shared" si="1"/>
        <v>102891</v>
      </c>
      <c r="Z6" s="28">
        <f t="shared" si="2"/>
        <v>0.87575752417268149</v>
      </c>
      <c r="AA6" s="1"/>
      <c r="AC6" s="29"/>
    </row>
    <row r="7" spans="1:31" x14ac:dyDescent="0.2">
      <c r="A7" s="17" t="s">
        <v>1</v>
      </c>
      <c r="B7" s="15">
        <v>10215</v>
      </c>
      <c r="C7" s="10">
        <v>9870</v>
      </c>
      <c r="D7" s="15">
        <v>10215</v>
      </c>
      <c r="E7" s="10">
        <v>9880</v>
      </c>
      <c r="F7" s="15">
        <v>10215</v>
      </c>
      <c r="G7" s="7">
        <v>11001</v>
      </c>
      <c r="H7" s="15">
        <v>10215</v>
      </c>
      <c r="I7" s="22">
        <v>8409</v>
      </c>
      <c r="J7" s="15">
        <v>10215</v>
      </c>
      <c r="K7" s="27">
        <v>8405</v>
      </c>
      <c r="L7" s="15">
        <v>10215</v>
      </c>
      <c r="M7" s="27">
        <v>7852</v>
      </c>
      <c r="N7" s="15">
        <v>10215</v>
      </c>
      <c r="O7" s="27">
        <v>9998</v>
      </c>
      <c r="P7" s="31">
        <v>10218</v>
      </c>
      <c r="Q7" s="27">
        <v>11328</v>
      </c>
      <c r="R7" s="31">
        <v>10218</v>
      </c>
      <c r="S7" s="27">
        <v>11400</v>
      </c>
      <c r="T7" s="31">
        <v>10218</v>
      </c>
      <c r="U7" s="27">
        <v>10769</v>
      </c>
      <c r="V7" s="31">
        <v>10218</v>
      </c>
      <c r="W7" s="27">
        <v>10908</v>
      </c>
      <c r="X7" s="15">
        <f t="shared" si="0"/>
        <v>112377</v>
      </c>
      <c r="Y7" s="27">
        <f t="shared" si="1"/>
        <v>109820</v>
      </c>
      <c r="Z7" s="28">
        <f t="shared" si="2"/>
        <v>0.97724623365991259</v>
      </c>
      <c r="AA7" s="1"/>
    </row>
    <row r="8" spans="1:31" x14ac:dyDescent="0.2">
      <c r="A8" s="17" t="s">
        <v>13</v>
      </c>
      <c r="B8" s="15">
        <v>2942</v>
      </c>
      <c r="C8" s="10">
        <v>4480</v>
      </c>
      <c r="D8" s="15">
        <v>2942</v>
      </c>
      <c r="E8" s="10">
        <v>3571</v>
      </c>
      <c r="F8" s="15">
        <v>2942</v>
      </c>
      <c r="G8" s="7">
        <v>4816</v>
      </c>
      <c r="H8" s="15">
        <v>2942</v>
      </c>
      <c r="I8" s="22">
        <v>3978</v>
      </c>
      <c r="J8" s="15">
        <v>2942</v>
      </c>
      <c r="K8" s="27">
        <v>5309</v>
      </c>
      <c r="L8" s="15">
        <v>2942</v>
      </c>
      <c r="M8" s="27">
        <v>5574</v>
      </c>
      <c r="N8" s="15">
        <v>2942</v>
      </c>
      <c r="O8" s="27">
        <v>3731</v>
      </c>
      <c r="P8" s="31">
        <v>4809</v>
      </c>
      <c r="Q8" s="27">
        <v>3171</v>
      </c>
      <c r="R8" s="31">
        <v>4809</v>
      </c>
      <c r="S8" s="27">
        <v>5575</v>
      </c>
      <c r="T8" s="31">
        <v>4809</v>
      </c>
      <c r="U8" s="27">
        <v>6118</v>
      </c>
      <c r="V8" s="31">
        <v>4809</v>
      </c>
      <c r="W8" s="27">
        <v>6428</v>
      </c>
      <c r="X8" s="15">
        <f t="shared" si="0"/>
        <v>39830</v>
      </c>
      <c r="Y8" s="27">
        <f t="shared" si="1"/>
        <v>52751</v>
      </c>
      <c r="Z8" s="28">
        <f t="shared" si="2"/>
        <v>1.3244037157921165</v>
      </c>
      <c r="AA8" s="1"/>
    </row>
    <row r="9" spans="1:31" x14ac:dyDescent="0.2">
      <c r="A9" s="17" t="s">
        <v>14</v>
      </c>
      <c r="B9" s="15">
        <v>6736</v>
      </c>
      <c r="C9" s="10">
        <v>6270</v>
      </c>
      <c r="D9" s="15">
        <v>6736</v>
      </c>
      <c r="E9" s="10">
        <v>5754</v>
      </c>
      <c r="F9" s="15">
        <v>6736</v>
      </c>
      <c r="G9" s="7">
        <v>6054</v>
      </c>
      <c r="H9" s="15">
        <v>6736</v>
      </c>
      <c r="I9" s="22">
        <v>5092</v>
      </c>
      <c r="J9" s="15">
        <v>6736</v>
      </c>
      <c r="K9" s="27">
        <v>5658</v>
      </c>
      <c r="L9" s="15">
        <v>6736</v>
      </c>
      <c r="M9" s="27">
        <v>6074</v>
      </c>
      <c r="N9" s="15">
        <v>6736</v>
      </c>
      <c r="O9" s="27">
        <v>4653</v>
      </c>
      <c r="P9" s="31">
        <v>6404</v>
      </c>
      <c r="Q9" s="27">
        <v>5703</v>
      </c>
      <c r="R9" s="31">
        <v>6404</v>
      </c>
      <c r="S9" s="27">
        <v>7550</v>
      </c>
      <c r="T9" s="31">
        <v>6404</v>
      </c>
      <c r="U9" s="27">
        <v>7077</v>
      </c>
      <c r="V9" s="31">
        <v>6404</v>
      </c>
      <c r="W9" s="27">
        <v>6717</v>
      </c>
      <c r="X9" s="15">
        <f t="shared" si="0"/>
        <v>72768</v>
      </c>
      <c r="Y9" s="27">
        <f t="shared" si="1"/>
        <v>66602</v>
      </c>
      <c r="Z9" s="28">
        <f t="shared" si="2"/>
        <v>0.91526495162708887</v>
      </c>
      <c r="AA9" s="1"/>
    </row>
    <row r="10" spans="1:31" x14ac:dyDescent="0.2">
      <c r="A10" s="17" t="s">
        <v>3</v>
      </c>
      <c r="B10" s="15">
        <v>4723</v>
      </c>
      <c r="C10" s="10">
        <v>3270</v>
      </c>
      <c r="D10" s="15">
        <v>4723</v>
      </c>
      <c r="E10" s="10">
        <v>3294</v>
      </c>
      <c r="F10" s="15">
        <v>4723</v>
      </c>
      <c r="G10" s="7">
        <v>3679</v>
      </c>
      <c r="H10" s="15">
        <v>4723</v>
      </c>
      <c r="I10" s="22">
        <v>2750</v>
      </c>
      <c r="J10" s="15">
        <v>4723</v>
      </c>
      <c r="K10" s="27">
        <v>3324</v>
      </c>
      <c r="L10" s="15">
        <v>4723</v>
      </c>
      <c r="M10" s="27">
        <v>3556</v>
      </c>
      <c r="N10" s="15">
        <v>4723</v>
      </c>
      <c r="O10" s="27">
        <v>2480</v>
      </c>
      <c r="P10" s="31">
        <v>3658</v>
      </c>
      <c r="Q10" s="27">
        <v>2856</v>
      </c>
      <c r="R10" s="31">
        <v>3658</v>
      </c>
      <c r="S10" s="27">
        <v>3713</v>
      </c>
      <c r="T10" s="31">
        <v>3658</v>
      </c>
      <c r="U10" s="27">
        <v>2667</v>
      </c>
      <c r="V10" s="31">
        <v>3658</v>
      </c>
      <c r="W10" s="27">
        <v>3042</v>
      </c>
      <c r="X10" s="15">
        <f t="shared" si="0"/>
        <v>47693</v>
      </c>
      <c r="Y10" s="27">
        <f t="shared" si="1"/>
        <v>34631</v>
      </c>
      <c r="Z10" s="28">
        <f t="shared" si="2"/>
        <v>0.72612333046778355</v>
      </c>
      <c r="AA10" s="1"/>
      <c r="AE10" s="1"/>
    </row>
    <row r="11" spans="1:31" x14ac:dyDescent="0.2">
      <c r="A11" s="17" t="s">
        <v>2</v>
      </c>
      <c r="B11" s="15">
        <v>419</v>
      </c>
      <c r="C11" s="10">
        <v>317</v>
      </c>
      <c r="D11" s="15">
        <v>419</v>
      </c>
      <c r="E11" s="10">
        <v>146</v>
      </c>
      <c r="F11" s="15">
        <v>419</v>
      </c>
      <c r="G11" s="7">
        <v>241</v>
      </c>
      <c r="H11" s="15">
        <v>419</v>
      </c>
      <c r="I11" s="23">
        <v>175</v>
      </c>
      <c r="J11" s="15">
        <v>419</v>
      </c>
      <c r="K11" s="30">
        <v>247</v>
      </c>
      <c r="L11" s="15">
        <v>419</v>
      </c>
      <c r="M11" s="30">
        <v>265</v>
      </c>
      <c r="N11" s="15">
        <v>419</v>
      </c>
      <c r="O11" s="30">
        <v>414</v>
      </c>
      <c r="P11" s="32">
        <v>245</v>
      </c>
      <c r="Q11" s="30">
        <v>261</v>
      </c>
      <c r="R11" s="32">
        <v>245</v>
      </c>
      <c r="S11" s="30">
        <v>148</v>
      </c>
      <c r="T11" s="32">
        <v>245</v>
      </c>
      <c r="U11" s="30">
        <v>297</v>
      </c>
      <c r="V11" s="32">
        <v>245</v>
      </c>
      <c r="W11" s="30">
        <v>286</v>
      </c>
      <c r="X11" s="15">
        <f t="shared" si="0"/>
        <v>3913</v>
      </c>
      <c r="Y11" s="27">
        <f t="shared" si="1"/>
        <v>2797</v>
      </c>
      <c r="Z11" s="28">
        <f t="shared" si="2"/>
        <v>0.71479683107590086</v>
      </c>
      <c r="AA11" s="1"/>
    </row>
    <row r="12" spans="1:31" x14ac:dyDescent="0.2">
      <c r="A12" s="17" t="s">
        <v>6</v>
      </c>
      <c r="B12" s="15">
        <v>9038</v>
      </c>
      <c r="C12" s="10">
        <v>3407</v>
      </c>
      <c r="D12" s="15">
        <v>9038</v>
      </c>
      <c r="E12" s="10">
        <v>3903</v>
      </c>
      <c r="F12" s="15">
        <v>9038</v>
      </c>
      <c r="G12" s="7">
        <v>4682</v>
      </c>
      <c r="H12" s="15">
        <v>9038</v>
      </c>
      <c r="I12" s="22">
        <v>5212</v>
      </c>
      <c r="J12" s="15">
        <v>9038</v>
      </c>
      <c r="K12" s="27">
        <v>4812</v>
      </c>
      <c r="L12" s="15">
        <v>9038</v>
      </c>
      <c r="M12" s="27">
        <v>3786</v>
      </c>
      <c r="N12" s="15">
        <v>9038</v>
      </c>
      <c r="O12" s="27">
        <v>4390</v>
      </c>
      <c r="P12" s="31">
        <v>4633</v>
      </c>
      <c r="Q12" s="27">
        <v>4297</v>
      </c>
      <c r="R12" s="31">
        <v>4633</v>
      </c>
      <c r="S12" s="27">
        <v>5263</v>
      </c>
      <c r="T12" s="31">
        <v>4633</v>
      </c>
      <c r="U12" s="27">
        <v>4864</v>
      </c>
      <c r="V12" s="31">
        <v>4633</v>
      </c>
      <c r="W12" s="27">
        <v>5384</v>
      </c>
      <c r="X12" s="15">
        <f t="shared" si="0"/>
        <v>81798</v>
      </c>
      <c r="Y12" s="27">
        <f t="shared" si="1"/>
        <v>50000</v>
      </c>
      <c r="Z12" s="28">
        <f t="shared" si="2"/>
        <v>0.6112618890437419</v>
      </c>
      <c r="AA12" s="1"/>
    </row>
    <row r="13" spans="1:31" x14ac:dyDescent="0.2">
      <c r="A13" s="17" t="s">
        <v>7</v>
      </c>
      <c r="B13" s="15">
        <v>61416</v>
      </c>
      <c r="C13" s="10">
        <v>61865</v>
      </c>
      <c r="D13" s="15">
        <v>61416</v>
      </c>
      <c r="E13" s="10">
        <v>53332</v>
      </c>
      <c r="F13" s="15">
        <v>61416</v>
      </c>
      <c r="G13" s="7">
        <v>68430</v>
      </c>
      <c r="H13" s="15">
        <v>61416</v>
      </c>
      <c r="I13" s="22">
        <v>65546</v>
      </c>
      <c r="J13" s="15">
        <v>61416</v>
      </c>
      <c r="K13" s="27">
        <v>64284</v>
      </c>
      <c r="L13" s="15">
        <v>61416</v>
      </c>
      <c r="M13" s="27">
        <v>55958</v>
      </c>
      <c r="N13" s="15">
        <v>61416</v>
      </c>
      <c r="O13" s="27">
        <v>66184</v>
      </c>
      <c r="P13" s="31">
        <v>67931</v>
      </c>
      <c r="Q13" s="27">
        <v>68408</v>
      </c>
      <c r="R13" s="31">
        <v>67931</v>
      </c>
      <c r="S13" s="27">
        <v>72029</v>
      </c>
      <c r="T13" s="31">
        <v>67931</v>
      </c>
      <c r="U13" s="27">
        <v>70480</v>
      </c>
      <c r="V13" s="31">
        <v>67931</v>
      </c>
      <c r="W13" s="27">
        <v>82978</v>
      </c>
      <c r="X13" s="15">
        <f t="shared" si="0"/>
        <v>701636</v>
      </c>
      <c r="Y13" s="27">
        <f t="shared" si="1"/>
        <v>729494</v>
      </c>
      <c r="Z13" s="28">
        <f t="shared" si="2"/>
        <v>1.0397043481235284</v>
      </c>
      <c r="AA13" s="1"/>
    </row>
    <row r="14" spans="1:31" x14ac:dyDescent="0.2">
      <c r="A14" s="17" t="s">
        <v>8</v>
      </c>
      <c r="B14" s="15">
        <v>30343</v>
      </c>
      <c r="C14" s="10">
        <v>28815</v>
      </c>
      <c r="D14" s="15">
        <v>30343</v>
      </c>
      <c r="E14" s="10">
        <v>25732</v>
      </c>
      <c r="F14" s="15">
        <v>30343</v>
      </c>
      <c r="G14" s="7">
        <v>29770</v>
      </c>
      <c r="H14" s="15">
        <v>30343</v>
      </c>
      <c r="I14" s="22">
        <v>23940</v>
      </c>
      <c r="J14" s="15">
        <v>30343</v>
      </c>
      <c r="K14" s="27">
        <v>27293</v>
      </c>
      <c r="L14" s="15">
        <v>30343</v>
      </c>
      <c r="M14" s="27">
        <v>30927</v>
      </c>
      <c r="N14" s="15">
        <v>30343</v>
      </c>
      <c r="O14" s="27">
        <v>22629</v>
      </c>
      <c r="P14" s="31">
        <v>30442</v>
      </c>
      <c r="Q14" s="27">
        <v>24227</v>
      </c>
      <c r="R14" s="31">
        <v>30442</v>
      </c>
      <c r="S14" s="27">
        <v>30489</v>
      </c>
      <c r="T14" s="31">
        <v>30442</v>
      </c>
      <c r="U14" s="27">
        <v>28661</v>
      </c>
      <c r="V14" s="31">
        <v>30442</v>
      </c>
      <c r="W14" s="27">
        <v>32361</v>
      </c>
      <c r="X14" s="15">
        <f t="shared" si="0"/>
        <v>334169</v>
      </c>
      <c r="Y14" s="27">
        <f t="shared" si="1"/>
        <v>304844</v>
      </c>
      <c r="Z14" s="28">
        <f t="shared" si="2"/>
        <v>0.91224500178053625</v>
      </c>
      <c r="AA14" s="1"/>
    </row>
    <row r="15" spans="1:31" x14ac:dyDescent="0.2">
      <c r="A15" s="17" t="s">
        <v>9</v>
      </c>
      <c r="B15" s="15">
        <v>44638</v>
      </c>
      <c r="C15" s="10">
        <v>43979</v>
      </c>
      <c r="D15" s="15">
        <v>44638</v>
      </c>
      <c r="E15" s="10">
        <v>50302</v>
      </c>
      <c r="F15" s="15">
        <v>44638</v>
      </c>
      <c r="G15" s="7">
        <v>51420</v>
      </c>
      <c r="H15" s="15">
        <v>44638</v>
      </c>
      <c r="I15" s="22">
        <v>62098</v>
      </c>
      <c r="J15" s="15">
        <v>44638</v>
      </c>
      <c r="K15" s="27">
        <v>55605</v>
      </c>
      <c r="L15" s="15">
        <v>44638</v>
      </c>
      <c r="M15" s="27">
        <v>44707</v>
      </c>
      <c r="N15" s="15">
        <v>44638</v>
      </c>
      <c r="O15" s="27">
        <v>48113</v>
      </c>
      <c r="P15" s="31">
        <v>57265</v>
      </c>
      <c r="Q15" s="27">
        <v>50292</v>
      </c>
      <c r="R15" s="31">
        <v>57265</v>
      </c>
      <c r="S15" s="27">
        <v>51120</v>
      </c>
      <c r="T15" s="31">
        <v>57265</v>
      </c>
      <c r="U15" s="27">
        <v>44761</v>
      </c>
      <c r="V15" s="31">
        <v>57265</v>
      </c>
      <c r="W15" s="27">
        <v>54989</v>
      </c>
      <c r="X15" s="15">
        <f t="shared" si="0"/>
        <v>541526</v>
      </c>
      <c r="Y15" s="27">
        <f t="shared" si="1"/>
        <v>557386</v>
      </c>
      <c r="Z15" s="28">
        <f t="shared" si="2"/>
        <v>1.0292876057659281</v>
      </c>
      <c r="AA15" s="1"/>
    </row>
    <row r="16" spans="1:31" x14ac:dyDescent="0.2">
      <c r="A16" s="17" t="s">
        <v>16</v>
      </c>
      <c r="B16" s="15">
        <v>45038</v>
      </c>
      <c r="C16" s="10">
        <v>43678</v>
      </c>
      <c r="D16" s="15">
        <v>45038</v>
      </c>
      <c r="E16" s="10">
        <v>45911</v>
      </c>
      <c r="F16" s="15">
        <v>45038</v>
      </c>
      <c r="G16" s="7">
        <v>41353</v>
      </c>
      <c r="H16" s="15">
        <v>45038</v>
      </c>
      <c r="I16" s="22">
        <v>34832</v>
      </c>
      <c r="J16" s="15">
        <v>45038</v>
      </c>
      <c r="K16" s="27">
        <v>39209</v>
      </c>
      <c r="L16" s="15">
        <v>45038</v>
      </c>
      <c r="M16" s="27">
        <v>45781</v>
      </c>
      <c r="N16" s="15">
        <v>45038</v>
      </c>
      <c r="O16" s="27">
        <v>30957</v>
      </c>
      <c r="P16" s="31">
        <v>47115</v>
      </c>
      <c r="Q16" s="27">
        <v>32397</v>
      </c>
      <c r="R16" s="31">
        <v>47115</v>
      </c>
      <c r="S16" s="27">
        <v>48038</v>
      </c>
      <c r="T16" s="31">
        <v>47115</v>
      </c>
      <c r="U16" s="27">
        <v>45270</v>
      </c>
      <c r="V16" s="31">
        <v>47115</v>
      </c>
      <c r="W16" s="27">
        <v>50592</v>
      </c>
      <c r="X16" s="15">
        <f t="shared" si="0"/>
        <v>503726</v>
      </c>
      <c r="Y16" s="27">
        <f t="shared" si="1"/>
        <v>458018</v>
      </c>
      <c r="Z16" s="28">
        <f t="shared" si="2"/>
        <v>0.90926019304145511</v>
      </c>
      <c r="AA16" s="1"/>
    </row>
    <row r="17" spans="1:27" x14ac:dyDescent="0.2">
      <c r="A17" s="17" t="s">
        <v>12</v>
      </c>
      <c r="B17" s="15">
        <v>73739</v>
      </c>
      <c r="C17" s="10">
        <v>66684</v>
      </c>
      <c r="D17" s="15">
        <v>73739</v>
      </c>
      <c r="E17" s="10">
        <v>62458</v>
      </c>
      <c r="F17" s="15">
        <v>73739</v>
      </c>
      <c r="G17" s="7">
        <v>63949</v>
      </c>
      <c r="H17" s="15">
        <v>73739</v>
      </c>
      <c r="I17" s="22">
        <v>59062</v>
      </c>
      <c r="J17" s="15">
        <v>73739</v>
      </c>
      <c r="K17" s="27">
        <v>65164</v>
      </c>
      <c r="L17" s="15">
        <v>73739</v>
      </c>
      <c r="M17" s="27">
        <v>69318</v>
      </c>
      <c r="N17" s="15">
        <v>73739</v>
      </c>
      <c r="O17" s="27">
        <v>50862</v>
      </c>
      <c r="P17" s="31">
        <v>71751</v>
      </c>
      <c r="Q17" s="27">
        <v>54751</v>
      </c>
      <c r="R17" s="31">
        <v>71751</v>
      </c>
      <c r="S17" s="27">
        <v>86500</v>
      </c>
      <c r="T17" s="31">
        <v>71751</v>
      </c>
      <c r="U17" s="27">
        <v>74185</v>
      </c>
      <c r="V17" s="31">
        <v>71751</v>
      </c>
      <c r="W17" s="27">
        <v>82480</v>
      </c>
      <c r="X17" s="15">
        <f t="shared" si="0"/>
        <v>803177</v>
      </c>
      <c r="Y17" s="27">
        <f t="shared" si="1"/>
        <v>735413</v>
      </c>
      <c r="Z17" s="28">
        <f t="shared" si="2"/>
        <v>0.9156300541474669</v>
      </c>
      <c r="AA17" s="1"/>
    </row>
    <row r="18" spans="1:27" x14ac:dyDescent="0.2">
      <c r="A18" s="17" t="s">
        <v>11</v>
      </c>
      <c r="B18" s="15">
        <v>9044</v>
      </c>
      <c r="C18" s="10">
        <v>12430</v>
      </c>
      <c r="D18" s="15">
        <v>9044</v>
      </c>
      <c r="E18" s="10">
        <v>13033</v>
      </c>
      <c r="F18" s="15">
        <v>9044</v>
      </c>
      <c r="G18" s="7">
        <v>15367</v>
      </c>
      <c r="H18" s="15">
        <v>9044</v>
      </c>
      <c r="I18" s="22">
        <v>14766</v>
      </c>
      <c r="J18" s="15">
        <v>9044</v>
      </c>
      <c r="K18" s="27">
        <v>14131</v>
      </c>
      <c r="L18" s="15">
        <v>9044</v>
      </c>
      <c r="M18" s="27">
        <v>12252</v>
      </c>
      <c r="N18" s="15">
        <v>9044</v>
      </c>
      <c r="O18" s="27">
        <v>15031</v>
      </c>
      <c r="P18" s="31">
        <v>14938</v>
      </c>
      <c r="Q18" s="27">
        <v>15801</v>
      </c>
      <c r="R18" s="31">
        <v>14938</v>
      </c>
      <c r="S18" s="27">
        <v>15573</v>
      </c>
      <c r="T18" s="31">
        <v>14938</v>
      </c>
      <c r="U18" s="27">
        <v>16748</v>
      </c>
      <c r="V18" s="31">
        <v>14938</v>
      </c>
      <c r="W18" s="27">
        <v>17259</v>
      </c>
      <c r="X18" s="15">
        <f t="shared" si="0"/>
        <v>123060</v>
      </c>
      <c r="Y18" s="27">
        <f t="shared" si="1"/>
        <v>162391</v>
      </c>
      <c r="Z18" s="28">
        <f t="shared" si="2"/>
        <v>1.3196083211441574</v>
      </c>
      <c r="AA18" s="1"/>
    </row>
    <row r="19" spans="1:27" x14ac:dyDescent="0.2">
      <c r="A19" s="17" t="s">
        <v>10</v>
      </c>
      <c r="B19" s="15">
        <v>238307</v>
      </c>
      <c r="C19" s="10">
        <v>305346</v>
      </c>
      <c r="D19" s="15">
        <v>238307</v>
      </c>
      <c r="E19" s="10">
        <v>306001</v>
      </c>
      <c r="F19" s="15">
        <v>238307</v>
      </c>
      <c r="G19" s="7">
        <v>363247</v>
      </c>
      <c r="H19" s="15">
        <v>238307</v>
      </c>
      <c r="I19" s="22">
        <v>324804</v>
      </c>
      <c r="J19" s="15">
        <v>238307</v>
      </c>
      <c r="K19" s="27">
        <v>321425</v>
      </c>
      <c r="L19" s="15">
        <v>238307</v>
      </c>
      <c r="M19" s="27">
        <v>315507</v>
      </c>
      <c r="N19" s="15">
        <v>238307</v>
      </c>
      <c r="O19" s="27">
        <v>338648</v>
      </c>
      <c r="P19" s="31">
        <v>357805</v>
      </c>
      <c r="Q19" s="27">
        <v>307636</v>
      </c>
      <c r="R19" s="31">
        <v>357805</v>
      </c>
      <c r="S19" s="27">
        <v>328808</v>
      </c>
      <c r="T19" s="31">
        <v>357805</v>
      </c>
      <c r="U19" s="27">
        <v>349913</v>
      </c>
      <c r="V19" s="31">
        <v>357805</v>
      </c>
      <c r="W19" s="27">
        <v>317199</v>
      </c>
      <c r="X19" s="15">
        <f t="shared" si="0"/>
        <v>3099369</v>
      </c>
      <c r="Y19" s="27">
        <f t="shared" si="1"/>
        <v>3578534</v>
      </c>
      <c r="Z19" s="28">
        <f t="shared" si="2"/>
        <v>1.1546008235869947</v>
      </c>
      <c r="AA19" s="1"/>
    </row>
    <row r="20" spans="1:27" x14ac:dyDescent="0.2">
      <c r="A20" s="17" t="s">
        <v>19</v>
      </c>
      <c r="B20" s="15">
        <v>88</v>
      </c>
      <c r="C20" s="10">
        <v>232</v>
      </c>
      <c r="D20" s="15">
        <v>88</v>
      </c>
      <c r="E20" s="10">
        <v>212</v>
      </c>
      <c r="F20" s="15">
        <v>88</v>
      </c>
      <c r="G20" s="7">
        <v>228</v>
      </c>
      <c r="H20" s="15">
        <v>88</v>
      </c>
      <c r="I20" s="23">
        <v>149</v>
      </c>
      <c r="J20" s="15">
        <v>88</v>
      </c>
      <c r="K20" s="30">
        <v>174</v>
      </c>
      <c r="L20" s="15">
        <v>88</v>
      </c>
      <c r="M20" s="30">
        <v>224</v>
      </c>
      <c r="N20" s="15">
        <v>88</v>
      </c>
      <c r="O20" s="30">
        <v>85</v>
      </c>
      <c r="P20" s="32">
        <v>221</v>
      </c>
      <c r="Q20" s="30">
        <v>195</v>
      </c>
      <c r="R20" s="32">
        <v>221</v>
      </c>
      <c r="S20" s="30">
        <v>339</v>
      </c>
      <c r="T20" s="32">
        <v>221</v>
      </c>
      <c r="U20" s="30">
        <v>277</v>
      </c>
      <c r="V20" s="32">
        <v>221</v>
      </c>
      <c r="W20" s="30">
        <v>361</v>
      </c>
      <c r="X20" s="15">
        <f>B20+D20+F20+H20+J20+L20+N20+P20+R20+T20+V20</f>
        <v>1500</v>
      </c>
      <c r="Y20" s="27">
        <f t="shared" si="1"/>
        <v>2476</v>
      </c>
      <c r="Z20" s="28">
        <f t="shared" si="2"/>
        <v>1.6506666666666667</v>
      </c>
      <c r="AA20" s="1"/>
    </row>
    <row r="21" spans="1:27" x14ac:dyDescent="0.2">
      <c r="A21" s="9" t="s">
        <v>4</v>
      </c>
      <c r="B21" s="14">
        <f>SUM(B4:B20)</f>
        <v>565426</v>
      </c>
      <c r="C21" s="10">
        <f t="shared" ref="C21:G21" si="3">SUM(C4:C20)</f>
        <v>614755</v>
      </c>
      <c r="D21" s="14">
        <f>SUM(D4:D20)</f>
        <v>565426</v>
      </c>
      <c r="E21" s="8">
        <f t="shared" si="3"/>
        <v>608607</v>
      </c>
      <c r="F21" s="14">
        <f>SUM(F4:F20)</f>
        <v>565426</v>
      </c>
      <c r="G21" s="8">
        <f t="shared" si="3"/>
        <v>693975</v>
      </c>
      <c r="H21" s="14">
        <f t="shared" ref="H21:K21" si="4">SUM(H4:H20)</f>
        <v>565426</v>
      </c>
      <c r="I21" s="24">
        <f t="shared" si="4"/>
        <v>633363</v>
      </c>
      <c r="J21" s="14">
        <f t="shared" si="4"/>
        <v>565426</v>
      </c>
      <c r="K21" s="13">
        <f t="shared" si="4"/>
        <v>641495</v>
      </c>
      <c r="L21" s="13">
        <f>SUM(L4:L20)</f>
        <v>565426</v>
      </c>
      <c r="M21" s="13">
        <f>SUM(M4:M20)</f>
        <v>630703</v>
      </c>
      <c r="N21" s="13">
        <f>SUM(N4:N20)</f>
        <v>565426</v>
      </c>
      <c r="O21" s="13">
        <f>SUM(O4:O20)</f>
        <v>617358</v>
      </c>
      <c r="P21" s="13">
        <v>705876</v>
      </c>
      <c r="Q21" s="13">
        <f>SUM(Q4:Q20)</f>
        <v>602741</v>
      </c>
      <c r="R21" s="13">
        <v>705876</v>
      </c>
      <c r="S21" s="13">
        <f>SUM(S4:S20)</f>
        <v>696733</v>
      </c>
      <c r="T21" s="13">
        <v>705876</v>
      </c>
      <c r="U21" s="13">
        <f>SUM(U4:U20)</f>
        <v>689117</v>
      </c>
      <c r="V21" s="13">
        <v>705876</v>
      </c>
      <c r="W21" s="13">
        <f>SUM(W4:W20)</f>
        <v>698150</v>
      </c>
      <c r="X21" s="15">
        <f t="shared" si="0"/>
        <v>6781486</v>
      </c>
      <c r="Y21" s="27">
        <f t="shared" si="1"/>
        <v>7126997</v>
      </c>
      <c r="Z21" s="28">
        <f>Y21/X21</f>
        <v>1.0509491577509709</v>
      </c>
      <c r="AA21" s="1"/>
    </row>
    <row r="22" spans="1:27" x14ac:dyDescent="0.2">
      <c r="A22" s="1"/>
      <c r="B22" s="1"/>
      <c r="C22" s="2"/>
      <c r="D22" s="2"/>
      <c r="E22" s="3"/>
      <c r="F22" s="3"/>
      <c r="G22" s="4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AA22" s="1"/>
    </row>
    <row r="23" spans="1:27" x14ac:dyDescent="0.2">
      <c r="A23" s="2" t="s">
        <v>30</v>
      </c>
      <c r="AA23" s="1"/>
    </row>
    <row r="24" spans="1:27" x14ac:dyDescent="0.2">
      <c r="A24" s="2"/>
      <c r="AA24" s="1"/>
    </row>
    <row r="25" spans="1:27" x14ac:dyDescent="0.2">
      <c r="A25" s="2" t="s">
        <v>40</v>
      </c>
      <c r="AA25" s="1"/>
    </row>
    <row r="26" spans="1:27" x14ac:dyDescent="0.2">
      <c r="A26" s="2"/>
      <c r="AA26" s="1"/>
    </row>
    <row r="27" spans="1:27" x14ac:dyDescent="0.2">
      <c r="A27" s="2" t="s">
        <v>39</v>
      </c>
    </row>
    <row r="29" spans="1:27" x14ac:dyDescent="0.2">
      <c r="A29" s="16"/>
      <c r="C29" s="2"/>
      <c r="D29" s="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7" x14ac:dyDescent="0.2"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7" x14ac:dyDescent="0.2"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7" x14ac:dyDescent="0.2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9:23" x14ac:dyDescent="0.2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9:23" x14ac:dyDescent="0.2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9:23" x14ac:dyDescent="0.2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9:23" x14ac:dyDescent="0.2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9:23" x14ac:dyDescent="0.2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9:23" x14ac:dyDescent="0.2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9:23" x14ac:dyDescent="0.2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9:23" x14ac:dyDescent="0.2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9:23" x14ac:dyDescent="0.2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9:23" x14ac:dyDescent="0.2"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9:23" x14ac:dyDescent="0.2"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9:23" x14ac:dyDescent="0.2"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9:23" x14ac:dyDescent="0.2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9:23" x14ac:dyDescent="0.2"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</sheetData>
  <mergeCells count="13">
    <mergeCell ref="X2:Z2"/>
    <mergeCell ref="A1:Z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ageMargins left="0.51181102362204722" right="0.51181102362204722" top="0.78740157480314965" bottom="0.78740157480314965" header="0.31496062992125984" footer="0.31496062992125984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2023. Contratado x Realizado</vt:lpstr>
    </vt:vector>
  </TitlesOfParts>
  <Company>Uso 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Haigag Djabraian</dc:creator>
  <cp:lastModifiedBy>Jessica Ribeiro Rocha</cp:lastModifiedBy>
  <cp:lastPrinted>2023-03-09T18:56:49Z</cp:lastPrinted>
  <dcterms:created xsi:type="dcterms:W3CDTF">2011-09-20T13:47:32Z</dcterms:created>
  <dcterms:modified xsi:type="dcterms:W3CDTF">2024-12-09T15:10:16Z</dcterms:modified>
</cp:coreProperties>
</file>